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Sample Desktop Support Dat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<sst xmlns="http://schemas.openxmlformats.org/spreadsheetml/2006/main" count="33" uniqueCount="30">
  <si>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Sample Desktop Support Benchmarking Data</t>
  </si>
  <si>
    <t>Benchmark:</t>
  </si>
  <si>
    <t>Insourced Desktop Support</t>
  </si>
  <si>
    <t>Process:</t>
  </si>
  <si>
    <t>Technical Support</t>
  </si>
  <si>
    <t>Sector:</t>
  </si>
  <si>
    <t>All</t>
  </si>
  <si>
    <t>Data Record</t>
  </si>
  <si>
    <t>Cost per Incident</t>
  </si>
  <si>
    <t>Cost per Service Request</t>
  </si>
  <si>
    <t>Customer Satisfaction</t>
  </si>
  <si>
    <t>Incident First Visit Resolution Rate</t>
  </si>
  <si>
    <t>Technician Utilization</t>
  </si>
  <si>
    <t>% of Incidents Resolved within 1 business day</t>
  </si>
  <si>
    <t>% of Service Requests Fulfilled within 3 business days</t>
  </si>
  <si>
    <t>Technician Job Satisfaction</t>
  </si>
  <si>
    <t>Cost per Ticket</t>
  </si>
  <si>
    <t>% Resolved Level 1 Capable</t>
  </si>
  <si>
    <t>Tickets per Technician per Month</t>
  </si>
  <si>
    <t>Incidents per Technician per Month</t>
  </si>
  <si>
    <t>Service Requests per Technician per Month</t>
  </si>
  <si>
    <t>Technicians as a % of Total Headcount</t>
  </si>
  <si>
    <t>Mean Time to Resolve Incidents (business hours)</t>
  </si>
  <si>
    <t>Mean Time to Fulfill Service requests (business days)</t>
  </si>
  <si>
    <t>Average</t>
  </si>
  <si>
    <t>Max</t>
  </si>
  <si>
    <t>Min</t>
  </si>
  <si>
    <t>Median</t>
  </si>
  <si>
    <t>Sample Only.  Data is Not Accurate!</t>
  </si>
  <si>
    <t>Ticket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</si>
</sst>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3" borderId="1" xfId="20" applyFill="1" applyBorder="1" applyAlignment="1" quotePrefix="1">
      <alignment horizontal="center"/>
      <protection/>
    </xf>
    <xf numFmtId="164" fontId="0" fillId="3" borderId="1" xfId="20" applyNumberFormat="1" applyFill="1" applyBorder="1" applyAlignment="1" quotePrefix="1">
      <alignment horizontal="right"/>
      <protection/>
    </xf>
    <xf numFmtId="164" fontId="0" fillId="3" borderId="1" xfId="0" applyNumberFormat="1" applyFill="1" applyBorder="1"/>
    <xf numFmtId="165" fontId="0" fillId="3" borderId="1" xfId="0" applyNumberFormat="1" applyFill="1" applyBorder="1"/>
    <xf numFmtId="165" fontId="0" fillId="0" borderId="2" xfId="0" applyNumberFormat="1" applyBorder="1"/>
    <xf numFmtId="166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rvice Desk Benchmarking Da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tabSelected="1" workbookViewId="0" topLeftCell="A1">
      <pane xSplit="1" topLeftCell="B1" activePane="topRight" state="frozen"/>
      <selection pane="topRight" activeCell="S16" sqref="S16"/>
    </sheetView>
  </sheetViews>
  <sheetFormatPr defaultColWidth="9.140625" defaultRowHeight="12.75"/>
  <cols>
    <col min="1" max="19" width="12.7109375" style="0" customWidth="1"/>
  </cols>
  <sheetData>
    <row r="1" spans="1:19" ht="15" customHeight="1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3" ht="15" customHeight="1">
      <c r="A2" s="1"/>
      <c r="B2" s="1"/>
      <c r="C2" s="1"/>
    </row>
    <row r="3" spans="1:3" ht="15" customHeight="1">
      <c r="A3" s="1" t="s">
        <v>1</v>
      </c>
      <c r="B3" t="s">
        <v>2</v>
      </c>
      <c r="C3" s="1"/>
    </row>
    <row r="4" spans="1:23" ht="15" customHeight="1">
      <c r="A4" s="1" t="s">
        <v>3</v>
      </c>
      <c r="B4" s="2" t="s">
        <v>4</v>
      </c>
      <c r="C4" s="1"/>
      <c r="E4" s="17" t="s">
        <v>28</v>
      </c>
      <c r="F4" s="17"/>
      <c r="G4" s="17"/>
      <c r="H4" s="17"/>
      <c r="I4" s="17"/>
      <c r="J4" s="17"/>
      <c r="K4" s="17"/>
      <c r="L4" s="17"/>
      <c r="M4" s="17"/>
      <c r="N4" s="16"/>
      <c r="O4" s="16"/>
      <c r="P4" s="17" t="s">
        <v>28</v>
      </c>
      <c r="Q4" s="17"/>
      <c r="R4" s="17"/>
      <c r="S4" s="17"/>
      <c r="T4" s="17"/>
      <c r="U4" s="17"/>
      <c r="V4" s="17"/>
      <c r="W4" s="17"/>
    </row>
    <row r="5" spans="1:23" ht="15" customHeight="1">
      <c r="A5" s="1" t="s">
        <v>5</v>
      </c>
      <c r="B5" s="2" t="s">
        <v>6</v>
      </c>
      <c r="C5" s="1"/>
      <c r="E5" s="17"/>
      <c r="F5" s="17"/>
      <c r="G5" s="17"/>
      <c r="H5" s="17"/>
      <c r="I5" s="17"/>
      <c r="J5" s="17"/>
      <c r="K5" s="17"/>
      <c r="L5" s="17"/>
      <c r="M5" s="17"/>
      <c r="N5" s="2"/>
      <c r="O5" s="2"/>
      <c r="P5" s="17"/>
      <c r="Q5" s="17"/>
      <c r="R5" s="17"/>
      <c r="S5" s="17"/>
      <c r="T5" s="17"/>
      <c r="U5" s="17"/>
      <c r="V5" s="17"/>
      <c r="W5" s="17"/>
    </row>
    <row r="6" spans="1:6" ht="15" customHeight="1">
      <c r="A6" s="1"/>
      <c r="B6" s="2"/>
      <c r="C6" s="1"/>
      <c r="E6" s="2"/>
      <c r="F6" s="2"/>
    </row>
    <row r="7" spans="1:6" ht="15" customHeight="1">
      <c r="A7" s="1"/>
      <c r="B7" s="2"/>
      <c r="C7" s="1"/>
      <c r="E7" s="2"/>
      <c r="F7" s="2"/>
    </row>
    <row r="8" spans="1:6" ht="15" customHeight="1">
      <c r="A8" s="1"/>
      <c r="B8" s="2"/>
      <c r="C8" s="1"/>
      <c r="E8" s="2"/>
      <c r="F8" s="2"/>
    </row>
    <row r="9" spans="1:6" ht="15" customHeight="1">
      <c r="A9" s="1"/>
      <c r="B9" s="2"/>
      <c r="C9" s="1"/>
      <c r="E9" s="2"/>
      <c r="F9" s="2"/>
    </row>
    <row r="10" ht="15" customHeight="1"/>
    <row r="11" spans="1:19" ht="81" customHeight="1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4"/>
      <c r="K11" s="3" t="s">
        <v>16</v>
      </c>
      <c r="L11" s="3" t="s">
        <v>17</v>
      </c>
      <c r="M11" s="3" t="s">
        <v>18</v>
      </c>
      <c r="N11" s="3" t="s">
        <v>19</v>
      </c>
      <c r="O11" s="3" t="s">
        <v>20</v>
      </c>
      <c r="P11" s="3" t="s">
        <v>21</v>
      </c>
      <c r="Q11" s="3" t="s">
        <v>22</v>
      </c>
      <c r="R11" s="3" t="s">
        <v>23</v>
      </c>
      <c r="S11" s="3" t="s">
        <v>29</v>
      </c>
    </row>
    <row r="12" spans="1:19" ht="15" customHeight="1">
      <c r="A12" s="5">
        <v>1</v>
      </c>
      <c r="B12" s="6">
        <v>141.99</v>
      </c>
      <c r="C12" s="7">
        <v>240.67</v>
      </c>
      <c r="D12" s="8">
        <v>0.423</v>
      </c>
      <c r="E12" s="8">
        <v>0.185</v>
      </c>
      <c r="F12" s="8">
        <v>0.213</v>
      </c>
      <c r="G12" s="8">
        <v>0.517</v>
      </c>
      <c r="H12" s="8">
        <v>0.511</v>
      </c>
      <c r="I12" s="8">
        <v>0.321</v>
      </c>
      <c r="J12" s="9"/>
      <c r="K12" s="6">
        <v>193.72</v>
      </c>
      <c r="L12" s="8">
        <v>0.154</v>
      </c>
      <c r="M12" s="10">
        <v>10.9</v>
      </c>
      <c r="N12" s="10">
        <v>5.2</v>
      </c>
      <c r="O12" s="10">
        <v>5.7</v>
      </c>
      <c r="P12" s="8">
        <v>0.573</v>
      </c>
      <c r="Q12" s="10">
        <v>4.2</v>
      </c>
      <c r="R12" s="10">
        <v>4.2</v>
      </c>
      <c r="S12" s="8">
        <f>L12*1.926874618</f>
        <v>0.296738691172</v>
      </c>
    </row>
    <row r="13" spans="1:19" ht="15" customHeight="1">
      <c r="A13" s="5">
        <v>2</v>
      </c>
      <c r="B13" s="6">
        <v>229.35</v>
      </c>
      <c r="C13" s="7">
        <v>561.51</v>
      </c>
      <c r="D13" s="8">
        <v>0.413</v>
      </c>
      <c r="E13" s="8">
        <v>0.094</v>
      </c>
      <c r="F13" s="8">
        <v>0.167</v>
      </c>
      <c r="G13" s="8">
        <v>0.411</v>
      </c>
      <c r="H13" s="8">
        <v>0.506</v>
      </c>
      <c r="I13" s="8">
        <v>0.337</v>
      </c>
      <c r="J13" s="9"/>
      <c r="K13" s="6">
        <v>343.24</v>
      </c>
      <c r="L13" s="8">
        <v>0.401</v>
      </c>
      <c r="M13" s="10">
        <v>7.9</v>
      </c>
      <c r="N13" s="10">
        <v>5.2</v>
      </c>
      <c r="O13" s="10">
        <v>2.7</v>
      </c>
      <c r="P13" s="8">
        <v>0.584</v>
      </c>
      <c r="Q13" s="10">
        <v>20.9</v>
      </c>
      <c r="R13" s="10">
        <v>3.3</v>
      </c>
      <c r="S13" s="8">
        <f aca="true" t="shared" si="0" ref="S13:S61">L13*1.926874618</f>
        <v>0.7726767218180001</v>
      </c>
    </row>
    <row r="14" spans="1:19" ht="15" customHeight="1">
      <c r="A14" s="5">
        <v>3</v>
      </c>
      <c r="B14" s="6">
        <v>169.62</v>
      </c>
      <c r="C14" s="7">
        <v>209.11</v>
      </c>
      <c r="D14" s="8">
        <v>0.037</v>
      </c>
      <c r="E14" s="8">
        <v>0.061</v>
      </c>
      <c r="F14" s="8">
        <v>0.221</v>
      </c>
      <c r="G14" s="8">
        <v>0.504</v>
      </c>
      <c r="H14" s="8">
        <v>0.033</v>
      </c>
      <c r="I14" s="8">
        <v>0.296</v>
      </c>
      <c r="J14" s="9"/>
      <c r="K14" s="6">
        <v>201.9</v>
      </c>
      <c r="L14" s="8">
        <v>0.368</v>
      </c>
      <c r="M14" s="10">
        <v>10.5</v>
      </c>
      <c r="N14" s="10">
        <v>1.9</v>
      </c>
      <c r="O14" s="10">
        <v>8.6</v>
      </c>
      <c r="P14" s="8">
        <v>0.541</v>
      </c>
      <c r="Q14" s="10">
        <v>9.2</v>
      </c>
      <c r="R14" s="10">
        <v>30.3</v>
      </c>
      <c r="S14" s="8">
        <f t="shared" si="0"/>
        <v>0.709089859424</v>
      </c>
    </row>
    <row r="15" spans="1:19" ht="15" customHeight="1">
      <c r="A15" s="5">
        <v>4</v>
      </c>
      <c r="B15" s="6">
        <v>95.53</v>
      </c>
      <c r="C15" s="7">
        <v>38.1</v>
      </c>
      <c r="D15" s="8">
        <v>0.628</v>
      </c>
      <c r="E15" s="8">
        <v>0.16</v>
      </c>
      <c r="F15" s="8">
        <v>0.268</v>
      </c>
      <c r="G15" s="8">
        <v>0.485</v>
      </c>
      <c r="H15" s="8">
        <v>0.471</v>
      </c>
      <c r="I15" s="8">
        <v>0.281</v>
      </c>
      <c r="J15" s="9"/>
      <c r="K15" s="6">
        <v>42.34</v>
      </c>
      <c r="L15" s="8">
        <v>0.541</v>
      </c>
      <c r="M15" s="10">
        <v>43.8</v>
      </c>
      <c r="N15" s="10">
        <v>3.2</v>
      </c>
      <c r="O15" s="10">
        <v>40.5</v>
      </c>
      <c r="P15" s="8">
        <v>0.532</v>
      </c>
      <c r="Q15" s="10">
        <v>14.9</v>
      </c>
      <c r="R15" s="10">
        <v>6.4</v>
      </c>
      <c r="S15" s="8">
        <v>0.955</v>
      </c>
    </row>
    <row r="16" spans="1:19" ht="15" customHeight="1">
      <c r="A16" s="5">
        <v>5</v>
      </c>
      <c r="B16" s="6">
        <v>201.05</v>
      </c>
      <c r="C16" s="7">
        <v>632.18</v>
      </c>
      <c r="D16" s="8">
        <v>0.21</v>
      </c>
      <c r="E16" s="8">
        <v>0.234</v>
      </c>
      <c r="F16" s="8">
        <v>0.253</v>
      </c>
      <c r="G16" s="8">
        <v>0.492</v>
      </c>
      <c r="H16" s="8">
        <v>0.4</v>
      </c>
      <c r="I16" s="8">
        <v>0.223</v>
      </c>
      <c r="J16" s="9"/>
      <c r="K16" s="6">
        <v>571.85</v>
      </c>
      <c r="L16" s="8">
        <v>0.296</v>
      </c>
      <c r="M16" s="10">
        <v>4.5</v>
      </c>
      <c r="N16" s="10">
        <v>0.6</v>
      </c>
      <c r="O16" s="10">
        <v>3.9</v>
      </c>
      <c r="P16" s="8">
        <v>0.513</v>
      </c>
      <c r="Q16" s="10">
        <v>9.1</v>
      </c>
      <c r="R16" s="10">
        <v>8.7</v>
      </c>
      <c r="S16" s="8">
        <f t="shared" si="0"/>
        <v>0.570354886928</v>
      </c>
    </row>
    <row r="17" spans="1:19" ht="15" customHeight="1">
      <c r="A17" s="5">
        <v>6</v>
      </c>
      <c r="B17" s="6">
        <v>58.88</v>
      </c>
      <c r="C17" s="7">
        <v>161.21</v>
      </c>
      <c r="D17" s="8">
        <v>0.76</v>
      </c>
      <c r="E17" s="8">
        <v>0.254</v>
      </c>
      <c r="F17" s="8">
        <v>0.202</v>
      </c>
      <c r="G17" s="8">
        <v>0.445</v>
      </c>
      <c r="H17" s="8">
        <v>0.311</v>
      </c>
      <c r="I17" s="8">
        <v>0.31</v>
      </c>
      <c r="J17" s="9"/>
      <c r="K17" s="6">
        <v>147.92</v>
      </c>
      <c r="L17" s="8">
        <v>0.297</v>
      </c>
      <c r="M17" s="10">
        <v>19.1</v>
      </c>
      <c r="N17" s="10">
        <v>2.4</v>
      </c>
      <c r="O17" s="10">
        <v>16.6</v>
      </c>
      <c r="P17" s="8">
        <v>0.529</v>
      </c>
      <c r="Q17" s="10">
        <v>15.6</v>
      </c>
      <c r="R17" s="10">
        <v>13.4</v>
      </c>
      <c r="S17" s="8">
        <f t="shared" si="0"/>
        <v>0.572281761546</v>
      </c>
    </row>
    <row r="18" spans="1:19" ht="15" customHeight="1">
      <c r="A18" s="5">
        <v>7</v>
      </c>
      <c r="B18" s="6">
        <v>322.92</v>
      </c>
      <c r="C18" s="7">
        <v>1004.15</v>
      </c>
      <c r="D18" s="8">
        <v>0.934</v>
      </c>
      <c r="E18" s="8">
        <v>0.221</v>
      </c>
      <c r="F18" s="8">
        <v>0.266</v>
      </c>
      <c r="G18" s="8">
        <v>0.413</v>
      </c>
      <c r="H18" s="8">
        <v>0.557</v>
      </c>
      <c r="I18" s="8">
        <v>0.291</v>
      </c>
      <c r="J18" s="9"/>
      <c r="K18" s="6">
        <v>906.38</v>
      </c>
      <c r="L18" s="8">
        <v>0.254</v>
      </c>
      <c r="M18" s="10">
        <v>9.2</v>
      </c>
      <c r="N18" s="10">
        <v>1.3</v>
      </c>
      <c r="O18" s="10">
        <v>7.8</v>
      </c>
      <c r="P18" s="8">
        <v>0.417</v>
      </c>
      <c r="Q18" s="10">
        <v>24.5</v>
      </c>
      <c r="R18" s="10">
        <v>2</v>
      </c>
      <c r="S18" s="8">
        <f t="shared" si="0"/>
        <v>0.48942615297200004</v>
      </c>
    </row>
    <row r="19" spans="1:19" ht="15" customHeight="1">
      <c r="A19" s="5">
        <v>8</v>
      </c>
      <c r="B19" s="6">
        <v>173.46</v>
      </c>
      <c r="C19" s="7">
        <v>205.19</v>
      </c>
      <c r="D19" s="8">
        <v>0.614</v>
      </c>
      <c r="E19" s="8">
        <v>0.265</v>
      </c>
      <c r="F19" s="8">
        <v>0.187</v>
      </c>
      <c r="G19" s="8">
        <v>0.437</v>
      </c>
      <c r="H19" s="8">
        <v>0.481</v>
      </c>
      <c r="I19" s="8">
        <v>0.345</v>
      </c>
      <c r="J19" s="9"/>
      <c r="K19" s="6">
        <v>183.13</v>
      </c>
      <c r="L19" s="8">
        <v>0.331</v>
      </c>
      <c r="M19" s="10">
        <v>11.6</v>
      </c>
      <c r="N19" s="10">
        <v>8.1</v>
      </c>
      <c r="O19" s="10">
        <v>3.5</v>
      </c>
      <c r="P19" s="8">
        <v>0.576</v>
      </c>
      <c r="Q19" s="10">
        <v>17.9</v>
      </c>
      <c r="R19" s="10">
        <v>4.8</v>
      </c>
      <c r="S19" s="8">
        <f t="shared" si="0"/>
        <v>0.637795498558</v>
      </c>
    </row>
    <row r="20" spans="1:19" ht="15" customHeight="1">
      <c r="A20" s="5">
        <v>9</v>
      </c>
      <c r="B20" s="6">
        <v>63.77</v>
      </c>
      <c r="C20" s="7">
        <v>263.72</v>
      </c>
      <c r="D20" s="8">
        <v>0.856</v>
      </c>
      <c r="E20" s="8">
        <v>0.282</v>
      </c>
      <c r="F20" s="8">
        <v>0.227</v>
      </c>
      <c r="G20" s="8">
        <v>0.527</v>
      </c>
      <c r="H20" s="8">
        <v>0.5</v>
      </c>
      <c r="I20" s="8">
        <v>0.342</v>
      </c>
      <c r="J20" s="9"/>
      <c r="K20" s="6">
        <v>136.86</v>
      </c>
      <c r="L20" s="8">
        <v>0.409</v>
      </c>
      <c r="M20" s="10">
        <v>14.5</v>
      </c>
      <c r="N20" s="10">
        <v>9.2</v>
      </c>
      <c r="O20" s="10">
        <v>5.3</v>
      </c>
      <c r="P20" s="8">
        <v>0.589</v>
      </c>
      <c r="Q20" s="10">
        <v>3.4</v>
      </c>
      <c r="R20" s="10">
        <v>3.2</v>
      </c>
      <c r="S20" s="8">
        <f t="shared" si="0"/>
        <v>0.788091718762</v>
      </c>
    </row>
    <row r="21" spans="1:19" ht="15" customHeight="1">
      <c r="A21" s="5">
        <v>10</v>
      </c>
      <c r="B21" s="6">
        <v>174.87</v>
      </c>
      <c r="C21" s="7">
        <v>167.94</v>
      </c>
      <c r="D21" s="8">
        <v>0.729</v>
      </c>
      <c r="E21" s="8">
        <v>0.222</v>
      </c>
      <c r="F21" s="8">
        <v>0.215</v>
      </c>
      <c r="G21" s="8">
        <v>0.331</v>
      </c>
      <c r="H21" s="8">
        <v>0.473</v>
      </c>
      <c r="I21" s="8">
        <v>0.354</v>
      </c>
      <c r="J21" s="9"/>
      <c r="K21" s="6">
        <v>171.93</v>
      </c>
      <c r="L21" s="8">
        <v>0.421</v>
      </c>
      <c r="M21" s="10">
        <v>16</v>
      </c>
      <c r="N21" s="10">
        <v>9.2</v>
      </c>
      <c r="O21" s="10">
        <v>6.7</v>
      </c>
      <c r="P21" s="8">
        <v>0.462</v>
      </c>
      <c r="Q21" s="10">
        <v>31.7</v>
      </c>
      <c r="R21" s="10">
        <v>4.4</v>
      </c>
      <c r="S21" s="8">
        <f t="shared" si="0"/>
        <v>0.811214214178</v>
      </c>
    </row>
    <row r="22" spans="1:19" ht="15" customHeight="1">
      <c r="A22" s="5">
        <v>11</v>
      </c>
      <c r="B22" s="6">
        <v>274.52</v>
      </c>
      <c r="C22" s="7">
        <v>291.81</v>
      </c>
      <c r="D22" s="8">
        <v>0.518</v>
      </c>
      <c r="E22" s="8">
        <v>0.336</v>
      </c>
      <c r="F22" s="8">
        <v>0.249</v>
      </c>
      <c r="G22" s="8">
        <v>0.178</v>
      </c>
      <c r="H22" s="8">
        <v>0.416</v>
      </c>
      <c r="I22" s="8">
        <v>0.469</v>
      </c>
      <c r="J22" s="9"/>
      <c r="K22" s="6">
        <v>280.27</v>
      </c>
      <c r="L22" s="8">
        <v>0.261</v>
      </c>
      <c r="M22" s="10">
        <v>7.4</v>
      </c>
      <c r="N22" s="10">
        <v>4.9</v>
      </c>
      <c r="O22" s="10">
        <v>2.4</v>
      </c>
      <c r="P22" s="8">
        <v>0.551</v>
      </c>
      <c r="Q22" s="10">
        <v>55.8</v>
      </c>
      <c r="R22" s="10">
        <v>7</v>
      </c>
      <c r="S22" s="8">
        <f t="shared" si="0"/>
        <v>0.502914275298</v>
      </c>
    </row>
    <row r="23" spans="1:19" ht="15" customHeight="1">
      <c r="A23" s="5">
        <v>12</v>
      </c>
      <c r="B23" s="6">
        <v>183.16</v>
      </c>
      <c r="C23" s="7">
        <v>345.58</v>
      </c>
      <c r="D23" s="8">
        <v>0.807</v>
      </c>
      <c r="E23" s="8">
        <v>0.507</v>
      </c>
      <c r="F23" s="8">
        <v>0.267</v>
      </c>
      <c r="G23" s="8">
        <v>0.386</v>
      </c>
      <c r="H23" s="8">
        <v>0.308</v>
      </c>
      <c r="I23" s="8">
        <v>0.5</v>
      </c>
      <c r="J23" s="9"/>
      <c r="K23" s="6">
        <v>319.72</v>
      </c>
      <c r="L23" s="8">
        <v>0.519</v>
      </c>
      <c r="M23" s="10">
        <v>8.5</v>
      </c>
      <c r="N23" s="10">
        <v>1.3</v>
      </c>
      <c r="O23" s="10">
        <v>7.1</v>
      </c>
      <c r="P23" s="8">
        <v>0.479</v>
      </c>
      <c r="Q23" s="10">
        <v>26.5</v>
      </c>
      <c r="R23" s="10">
        <v>15.2</v>
      </c>
      <c r="S23" s="8">
        <v>0.998</v>
      </c>
    </row>
    <row r="24" spans="1:19" ht="15" customHeight="1">
      <c r="A24" s="5">
        <v>13</v>
      </c>
      <c r="B24" s="6">
        <v>287.15</v>
      </c>
      <c r="C24" s="7">
        <v>243.92</v>
      </c>
      <c r="D24" s="8">
        <v>0.161</v>
      </c>
      <c r="E24" s="8">
        <v>0.165</v>
      </c>
      <c r="F24" s="8">
        <v>0.154</v>
      </c>
      <c r="G24" s="8">
        <v>0.406</v>
      </c>
      <c r="H24" s="8">
        <v>0.527</v>
      </c>
      <c r="I24" s="8">
        <v>0.436</v>
      </c>
      <c r="J24" s="9"/>
      <c r="K24" s="6">
        <v>269.98</v>
      </c>
      <c r="L24" s="8">
        <v>0.454</v>
      </c>
      <c r="M24" s="10">
        <v>8.4</v>
      </c>
      <c r="N24" s="10">
        <v>5.1</v>
      </c>
      <c r="O24" s="10">
        <v>3.3</v>
      </c>
      <c r="P24" s="8">
        <v>0.514</v>
      </c>
      <c r="Q24" s="10">
        <v>22.1</v>
      </c>
      <c r="R24" s="10">
        <v>2.5</v>
      </c>
      <c r="S24" s="8">
        <f t="shared" si="0"/>
        <v>0.874801076572</v>
      </c>
    </row>
    <row r="25" spans="1:19" ht="15" customHeight="1">
      <c r="A25" s="5">
        <v>14</v>
      </c>
      <c r="B25" s="6">
        <v>109.84</v>
      </c>
      <c r="C25" s="7">
        <v>114.7</v>
      </c>
      <c r="D25" s="8">
        <v>0.56</v>
      </c>
      <c r="E25" s="8">
        <v>0.251</v>
      </c>
      <c r="F25" s="8">
        <v>0.26</v>
      </c>
      <c r="G25" s="8">
        <v>0.53</v>
      </c>
      <c r="H25" s="8">
        <v>0.526</v>
      </c>
      <c r="I25" s="8">
        <v>0.438</v>
      </c>
      <c r="J25" s="9"/>
      <c r="K25" s="6">
        <v>111.5</v>
      </c>
      <c r="L25" s="8">
        <v>0.324</v>
      </c>
      <c r="M25" s="10">
        <v>23.1</v>
      </c>
      <c r="N25" s="10">
        <v>15.2</v>
      </c>
      <c r="O25" s="10">
        <v>7.9</v>
      </c>
      <c r="P25" s="8">
        <v>0.562</v>
      </c>
      <c r="Q25" s="10">
        <v>7.2</v>
      </c>
      <c r="R25" s="10">
        <v>1.7</v>
      </c>
      <c r="S25" s="8">
        <f t="shared" si="0"/>
        <v>0.624307376232</v>
      </c>
    </row>
    <row r="26" spans="1:19" ht="15" customHeight="1">
      <c r="A26" s="5">
        <v>15</v>
      </c>
      <c r="B26" s="6">
        <v>72.75</v>
      </c>
      <c r="C26" s="7">
        <v>76.15</v>
      </c>
      <c r="D26" s="8">
        <v>0.45</v>
      </c>
      <c r="E26" s="8">
        <v>0.274</v>
      </c>
      <c r="F26" s="8">
        <v>0.193</v>
      </c>
      <c r="G26" s="8">
        <v>0.344</v>
      </c>
      <c r="H26" s="8">
        <v>0.393</v>
      </c>
      <c r="I26" s="8">
        <v>0.385</v>
      </c>
      <c r="J26" s="9"/>
      <c r="K26" s="6">
        <v>74.05</v>
      </c>
      <c r="L26" s="8">
        <v>0.285</v>
      </c>
      <c r="M26" s="10">
        <v>19.4</v>
      </c>
      <c r="N26" s="10">
        <v>12</v>
      </c>
      <c r="O26" s="10">
        <v>7.4</v>
      </c>
      <c r="P26" s="8">
        <v>0.595</v>
      </c>
      <c r="Q26" s="10">
        <v>34.2</v>
      </c>
      <c r="R26" s="10">
        <v>10.7</v>
      </c>
      <c r="S26" s="8">
        <f t="shared" si="0"/>
        <v>0.54915926613</v>
      </c>
    </row>
    <row r="27" spans="1:19" ht="15" customHeight="1">
      <c r="A27" s="5">
        <v>16</v>
      </c>
      <c r="B27" s="6">
        <v>19.6</v>
      </c>
      <c r="C27" s="7">
        <v>332.14</v>
      </c>
      <c r="D27" s="8">
        <v>0.103</v>
      </c>
      <c r="E27" s="8">
        <v>0.183</v>
      </c>
      <c r="F27" s="8">
        <v>0.15</v>
      </c>
      <c r="G27" s="8">
        <v>0.384</v>
      </c>
      <c r="H27" s="8">
        <v>0.345</v>
      </c>
      <c r="I27" s="8">
        <v>0.331</v>
      </c>
      <c r="J27" s="9"/>
      <c r="K27" s="6">
        <v>240.27</v>
      </c>
      <c r="L27" s="8">
        <v>0.281</v>
      </c>
      <c r="M27" s="10">
        <v>5.3</v>
      </c>
      <c r="N27" s="10">
        <v>1.5</v>
      </c>
      <c r="O27" s="10">
        <v>3.7</v>
      </c>
      <c r="P27" s="8">
        <v>0.546</v>
      </c>
      <c r="Q27" s="10">
        <v>22.8</v>
      </c>
      <c r="R27" s="10">
        <v>13.5</v>
      </c>
      <c r="S27" s="8">
        <f t="shared" si="0"/>
        <v>0.5414517676580001</v>
      </c>
    </row>
    <row r="28" spans="1:19" ht="15" customHeight="1">
      <c r="A28" s="5">
        <v>17</v>
      </c>
      <c r="B28" s="6">
        <v>58.36</v>
      </c>
      <c r="C28" s="7">
        <v>247.9</v>
      </c>
      <c r="D28" s="8">
        <v>0.157</v>
      </c>
      <c r="E28" s="8">
        <v>0.115</v>
      </c>
      <c r="F28" s="8">
        <v>0.259</v>
      </c>
      <c r="G28" s="8">
        <v>0.259</v>
      </c>
      <c r="H28" s="8">
        <v>0.327</v>
      </c>
      <c r="I28" s="8">
        <v>0.358</v>
      </c>
      <c r="J28" s="9"/>
      <c r="K28" s="6">
        <v>127.28</v>
      </c>
      <c r="L28" s="8">
        <v>0.333</v>
      </c>
      <c r="M28" s="10">
        <v>12.7</v>
      </c>
      <c r="N28" s="10">
        <v>8.1</v>
      </c>
      <c r="O28" s="10">
        <v>4.6</v>
      </c>
      <c r="P28" s="8">
        <v>0.557</v>
      </c>
      <c r="Q28" s="10">
        <v>43.9</v>
      </c>
      <c r="R28" s="10">
        <v>13.6</v>
      </c>
      <c r="S28" s="8">
        <f t="shared" si="0"/>
        <v>0.641649247794</v>
      </c>
    </row>
    <row r="29" spans="1:19" ht="15" customHeight="1">
      <c r="A29" s="5">
        <v>18</v>
      </c>
      <c r="B29" s="6">
        <v>154.67</v>
      </c>
      <c r="C29" s="7">
        <v>166.52</v>
      </c>
      <c r="D29" s="8">
        <v>0.844</v>
      </c>
      <c r="E29" s="8">
        <v>0.43</v>
      </c>
      <c r="F29" s="8">
        <v>0.267</v>
      </c>
      <c r="G29" s="8">
        <v>0.451</v>
      </c>
      <c r="H29" s="8">
        <v>0.532</v>
      </c>
      <c r="I29" s="8">
        <v>0.361</v>
      </c>
      <c r="J29" s="9"/>
      <c r="K29" s="6">
        <v>164.38</v>
      </c>
      <c r="L29" s="8">
        <v>0.308</v>
      </c>
      <c r="M29" s="10">
        <v>16.8</v>
      </c>
      <c r="N29" s="10">
        <v>3</v>
      </c>
      <c r="O29" s="10">
        <v>13.8</v>
      </c>
      <c r="P29" s="8">
        <v>0.484</v>
      </c>
      <c r="Q29" s="10">
        <v>14.3</v>
      </c>
      <c r="R29" s="10">
        <v>3.5</v>
      </c>
      <c r="S29" s="8">
        <f t="shared" si="0"/>
        <v>0.593477382344</v>
      </c>
    </row>
    <row r="30" spans="1:19" ht="15" customHeight="1">
      <c r="A30" s="5">
        <v>19</v>
      </c>
      <c r="B30" s="6">
        <v>439.99</v>
      </c>
      <c r="C30" s="7">
        <v>1015.35</v>
      </c>
      <c r="D30" s="8">
        <v>0.6</v>
      </c>
      <c r="E30" s="8">
        <v>0.157</v>
      </c>
      <c r="F30" s="8">
        <v>0.131</v>
      </c>
      <c r="G30" s="8">
        <v>0.51</v>
      </c>
      <c r="H30" s="8">
        <v>0.401</v>
      </c>
      <c r="I30" s="8">
        <v>0.255</v>
      </c>
      <c r="J30" s="9"/>
      <c r="K30" s="6">
        <v>525.05</v>
      </c>
      <c r="L30" s="8">
        <v>0.12</v>
      </c>
      <c r="M30" s="10">
        <v>7.9</v>
      </c>
      <c r="N30" s="10">
        <v>6.7</v>
      </c>
      <c r="O30" s="10">
        <v>1.1</v>
      </c>
      <c r="P30" s="8">
        <v>0.431</v>
      </c>
      <c r="Q30" s="10">
        <v>7</v>
      </c>
      <c r="R30" s="10">
        <v>10</v>
      </c>
      <c r="S30" s="8">
        <f t="shared" si="0"/>
        <v>0.23122495416</v>
      </c>
    </row>
    <row r="31" spans="1:19" ht="15" customHeight="1">
      <c r="A31" s="5">
        <v>20</v>
      </c>
      <c r="B31" s="6">
        <v>75.05</v>
      </c>
      <c r="C31" s="7">
        <v>266.28</v>
      </c>
      <c r="D31" s="8">
        <v>0.527</v>
      </c>
      <c r="E31" s="8">
        <v>0.273</v>
      </c>
      <c r="F31" s="8">
        <v>0.286</v>
      </c>
      <c r="G31" s="8">
        <v>0.489</v>
      </c>
      <c r="H31" s="8">
        <v>0.262</v>
      </c>
      <c r="I31" s="8">
        <v>0.334</v>
      </c>
      <c r="J31" s="9"/>
      <c r="K31" s="6">
        <v>151.6</v>
      </c>
      <c r="L31" s="8">
        <v>0.554</v>
      </c>
      <c r="M31" s="10">
        <v>18.8</v>
      </c>
      <c r="N31" s="10">
        <v>11.2</v>
      </c>
      <c r="O31" s="10">
        <v>7.5</v>
      </c>
      <c r="P31" s="8">
        <v>0.478</v>
      </c>
      <c r="Q31" s="10">
        <v>12.8</v>
      </c>
      <c r="R31" s="10">
        <v>17.8</v>
      </c>
      <c r="S31" s="8">
        <v>0.937</v>
      </c>
    </row>
    <row r="32" spans="1:19" ht="15" customHeight="1">
      <c r="A32" s="5">
        <v>21</v>
      </c>
      <c r="B32" s="6">
        <v>496.79</v>
      </c>
      <c r="C32" s="7">
        <v>844.63</v>
      </c>
      <c r="D32" s="8">
        <v>0.71</v>
      </c>
      <c r="E32" s="8">
        <v>0.101</v>
      </c>
      <c r="F32" s="8">
        <v>0.183</v>
      </c>
      <c r="G32" s="8">
        <v>0.533</v>
      </c>
      <c r="H32" s="8">
        <v>0.469</v>
      </c>
      <c r="I32" s="8">
        <v>0.256</v>
      </c>
      <c r="J32" s="9"/>
      <c r="K32" s="6">
        <v>536.13</v>
      </c>
      <c r="L32" s="8">
        <v>0.346</v>
      </c>
      <c r="M32" s="10">
        <v>6.7</v>
      </c>
      <c r="N32" s="10">
        <v>6</v>
      </c>
      <c r="O32" s="10">
        <v>0.7</v>
      </c>
      <c r="P32" s="8">
        <v>0.479</v>
      </c>
      <c r="Q32" s="10">
        <v>8.8</v>
      </c>
      <c r="R32" s="10">
        <v>6</v>
      </c>
      <c r="S32" s="8">
        <f t="shared" si="0"/>
        <v>0.666698617828</v>
      </c>
    </row>
    <row r="33" spans="1:19" ht="15" customHeight="1">
      <c r="A33" s="5">
        <v>22</v>
      </c>
      <c r="B33" s="6">
        <v>57.33</v>
      </c>
      <c r="C33" s="7">
        <v>90.17</v>
      </c>
      <c r="D33" s="8">
        <v>0.207</v>
      </c>
      <c r="E33" s="8">
        <v>0.105</v>
      </c>
      <c r="F33" s="8">
        <v>0.244</v>
      </c>
      <c r="G33" s="8">
        <v>0.007</v>
      </c>
      <c r="H33" s="8">
        <v>0.517</v>
      </c>
      <c r="I33" s="8">
        <v>0.293</v>
      </c>
      <c r="J33" s="9"/>
      <c r="K33" s="6">
        <v>83.84</v>
      </c>
      <c r="L33" s="8">
        <v>0.428</v>
      </c>
      <c r="M33" s="10">
        <v>28.3</v>
      </c>
      <c r="N33" s="10">
        <v>5.4</v>
      </c>
      <c r="O33" s="10">
        <v>22.8</v>
      </c>
      <c r="P33" s="8">
        <v>0.551</v>
      </c>
      <c r="Q33" s="10">
        <v>75.3</v>
      </c>
      <c r="R33" s="10">
        <v>1.9</v>
      </c>
      <c r="S33" s="8">
        <f t="shared" si="0"/>
        <v>0.824702336504</v>
      </c>
    </row>
    <row r="34" spans="1:19" ht="15" customHeight="1">
      <c r="A34" s="5">
        <v>23</v>
      </c>
      <c r="B34" s="6">
        <v>144.72</v>
      </c>
      <c r="C34" s="7">
        <v>228.35</v>
      </c>
      <c r="D34" s="8">
        <v>0.192</v>
      </c>
      <c r="E34" s="8">
        <v>0.037</v>
      </c>
      <c r="F34" s="8">
        <v>0.211</v>
      </c>
      <c r="G34" s="8">
        <v>0.377</v>
      </c>
      <c r="H34" s="8">
        <v>0.07</v>
      </c>
      <c r="I34" s="8">
        <v>0.279</v>
      </c>
      <c r="J34" s="9"/>
      <c r="K34" s="6">
        <v>189.14</v>
      </c>
      <c r="L34" s="8">
        <v>0.38</v>
      </c>
      <c r="M34" s="10">
        <v>10</v>
      </c>
      <c r="N34" s="10">
        <v>4.7</v>
      </c>
      <c r="O34" s="10">
        <v>5.3</v>
      </c>
      <c r="P34" s="8">
        <v>0.542</v>
      </c>
      <c r="Q34" s="10">
        <v>28.7</v>
      </c>
      <c r="R34" s="10">
        <v>28.1</v>
      </c>
      <c r="S34" s="8">
        <f t="shared" si="0"/>
        <v>0.73221235484</v>
      </c>
    </row>
    <row r="35" spans="1:19" ht="15" customHeight="1">
      <c r="A35" s="5">
        <v>24</v>
      </c>
      <c r="B35" s="6">
        <v>237.42</v>
      </c>
      <c r="C35" s="7">
        <v>270.98</v>
      </c>
      <c r="D35" s="8">
        <v>0.417</v>
      </c>
      <c r="E35" s="8">
        <v>0.12</v>
      </c>
      <c r="F35" s="8">
        <v>0.198</v>
      </c>
      <c r="G35" s="8">
        <v>0.47</v>
      </c>
      <c r="H35" s="8">
        <v>0.419</v>
      </c>
      <c r="I35" s="8">
        <v>0.366</v>
      </c>
      <c r="J35" s="9"/>
      <c r="K35" s="6">
        <v>260.24</v>
      </c>
      <c r="L35" s="8">
        <v>0.25</v>
      </c>
      <c r="M35" s="10">
        <v>10.4</v>
      </c>
      <c r="N35" s="10">
        <v>3.3</v>
      </c>
      <c r="O35" s="10">
        <v>7</v>
      </c>
      <c r="P35" s="8">
        <v>0.517</v>
      </c>
      <c r="Q35" s="10">
        <v>13</v>
      </c>
      <c r="R35" s="10">
        <v>9.6</v>
      </c>
      <c r="S35" s="8">
        <f t="shared" si="0"/>
        <v>0.4817186545</v>
      </c>
    </row>
    <row r="36" spans="1:19" ht="15" customHeight="1">
      <c r="A36" s="5">
        <v>25</v>
      </c>
      <c r="B36" s="6">
        <v>194.99</v>
      </c>
      <c r="C36" s="7">
        <v>164.65</v>
      </c>
      <c r="D36" s="8">
        <v>0.155</v>
      </c>
      <c r="E36" s="8">
        <v>0.156</v>
      </c>
      <c r="F36" s="8">
        <v>0.273</v>
      </c>
      <c r="G36" s="8">
        <v>0.314</v>
      </c>
      <c r="H36" s="8">
        <v>0.389</v>
      </c>
      <c r="I36" s="8">
        <v>0.3</v>
      </c>
      <c r="J36" s="9"/>
      <c r="K36" s="6">
        <v>192.71</v>
      </c>
      <c r="L36" s="8">
        <v>0.186</v>
      </c>
      <c r="M36" s="10">
        <v>16.6</v>
      </c>
      <c r="N36" s="10">
        <v>15.4</v>
      </c>
      <c r="O36" s="10">
        <v>1.2</v>
      </c>
      <c r="P36" s="8">
        <v>0.523</v>
      </c>
      <c r="Q36" s="10">
        <v>31.5</v>
      </c>
      <c r="R36" s="10">
        <v>9</v>
      </c>
      <c r="S36" s="8">
        <f t="shared" si="0"/>
        <v>0.358398678948</v>
      </c>
    </row>
    <row r="37" spans="1:19" ht="15" customHeight="1">
      <c r="A37" s="5">
        <v>26</v>
      </c>
      <c r="B37" s="6">
        <v>214.26</v>
      </c>
      <c r="C37" s="7">
        <v>545.21</v>
      </c>
      <c r="D37" s="8">
        <v>0.826</v>
      </c>
      <c r="E37" s="8">
        <v>0.053</v>
      </c>
      <c r="F37" s="8">
        <v>0.189</v>
      </c>
      <c r="G37" s="8">
        <v>0.496</v>
      </c>
      <c r="H37" s="8">
        <v>0.464</v>
      </c>
      <c r="I37" s="8">
        <v>0.392</v>
      </c>
      <c r="J37" s="9"/>
      <c r="K37" s="6">
        <v>349.21</v>
      </c>
      <c r="L37" s="8">
        <v>0.224</v>
      </c>
      <c r="M37" s="10">
        <v>7.1</v>
      </c>
      <c r="N37" s="10">
        <v>4.2</v>
      </c>
      <c r="O37" s="10">
        <v>2.9</v>
      </c>
      <c r="P37" s="8">
        <v>0.517</v>
      </c>
      <c r="Q37" s="10">
        <v>14</v>
      </c>
      <c r="R37" s="10">
        <v>5.5</v>
      </c>
      <c r="S37" s="8">
        <f t="shared" si="0"/>
        <v>0.43161991443200004</v>
      </c>
    </row>
    <row r="38" spans="1:19" ht="15" customHeight="1">
      <c r="A38" s="5">
        <v>27</v>
      </c>
      <c r="B38" s="6">
        <v>163.78</v>
      </c>
      <c r="C38" s="7">
        <v>233.36</v>
      </c>
      <c r="D38" s="8">
        <v>0.137</v>
      </c>
      <c r="E38" s="8">
        <v>0.181</v>
      </c>
      <c r="F38" s="8">
        <v>0.143</v>
      </c>
      <c r="G38" s="8">
        <v>0.309</v>
      </c>
      <c r="H38" s="8">
        <v>0.487</v>
      </c>
      <c r="I38" s="8">
        <v>0.356</v>
      </c>
      <c r="J38" s="9"/>
      <c r="K38" s="6">
        <v>200.41</v>
      </c>
      <c r="L38" s="8">
        <v>0.57</v>
      </c>
      <c r="M38" s="10">
        <v>13.7</v>
      </c>
      <c r="N38" s="10">
        <v>6.5</v>
      </c>
      <c r="O38" s="10">
        <v>7.2</v>
      </c>
      <c r="P38" s="8">
        <v>0.537</v>
      </c>
      <c r="Q38" s="10">
        <v>34.8</v>
      </c>
      <c r="R38" s="10">
        <v>4.4</v>
      </c>
      <c r="S38" s="8">
        <v>0.912</v>
      </c>
    </row>
    <row r="39" spans="1:19" ht="15" customHeight="1">
      <c r="A39" s="5">
        <v>28</v>
      </c>
      <c r="B39" s="6">
        <v>332.42</v>
      </c>
      <c r="C39" s="7">
        <v>904.28</v>
      </c>
      <c r="D39" s="8">
        <v>0.467</v>
      </c>
      <c r="E39" s="8">
        <v>0.041</v>
      </c>
      <c r="F39" s="8">
        <v>0.202</v>
      </c>
      <c r="G39" s="8">
        <v>0.413</v>
      </c>
      <c r="H39" s="8">
        <v>0.435</v>
      </c>
      <c r="I39" s="8">
        <v>0.306</v>
      </c>
      <c r="J39" s="9"/>
      <c r="K39" s="6">
        <v>583.82</v>
      </c>
      <c r="L39" s="8">
        <v>0.351</v>
      </c>
      <c r="M39" s="10">
        <v>6.8</v>
      </c>
      <c r="N39" s="10">
        <v>3.8</v>
      </c>
      <c r="O39" s="10">
        <v>3</v>
      </c>
      <c r="P39" s="8">
        <v>0.469</v>
      </c>
      <c r="Q39" s="10">
        <v>19.3</v>
      </c>
      <c r="R39" s="10">
        <v>6.3</v>
      </c>
      <c r="S39" s="8">
        <f t="shared" si="0"/>
        <v>0.6763329909179999</v>
      </c>
    </row>
    <row r="40" spans="1:19" ht="15" customHeight="1">
      <c r="A40" s="5">
        <v>29</v>
      </c>
      <c r="B40" s="6">
        <v>138.9</v>
      </c>
      <c r="C40" s="7">
        <v>210.59</v>
      </c>
      <c r="D40" s="8">
        <v>0.394</v>
      </c>
      <c r="E40" s="8">
        <v>0.276</v>
      </c>
      <c r="F40" s="8">
        <v>0.225</v>
      </c>
      <c r="G40" s="8">
        <v>0.512</v>
      </c>
      <c r="H40" s="8">
        <v>0.101</v>
      </c>
      <c r="I40" s="8">
        <v>0.236</v>
      </c>
      <c r="J40" s="9"/>
      <c r="K40" s="6">
        <v>159.54</v>
      </c>
      <c r="L40" s="8">
        <v>0.63</v>
      </c>
      <c r="M40" s="10">
        <v>15.1</v>
      </c>
      <c r="N40" s="10">
        <v>10.7</v>
      </c>
      <c r="O40" s="10">
        <v>4.3</v>
      </c>
      <c r="P40" s="8">
        <v>0.527</v>
      </c>
      <c r="Q40" s="10">
        <v>4.1</v>
      </c>
      <c r="R40" s="10">
        <v>25.4</v>
      </c>
      <c r="S40" s="8">
        <v>0.946</v>
      </c>
    </row>
    <row r="41" spans="1:19" ht="15" customHeight="1">
      <c r="A41" s="5">
        <v>30</v>
      </c>
      <c r="B41" s="6">
        <v>348.54</v>
      </c>
      <c r="C41" s="7">
        <v>364.65</v>
      </c>
      <c r="D41" s="8">
        <v>0.811</v>
      </c>
      <c r="E41" s="8">
        <v>0.18</v>
      </c>
      <c r="F41" s="8">
        <v>0.138</v>
      </c>
      <c r="G41" s="8">
        <v>0.542</v>
      </c>
      <c r="H41" s="8">
        <v>0.387</v>
      </c>
      <c r="I41" s="8">
        <v>0.256</v>
      </c>
      <c r="J41" s="9"/>
      <c r="K41" s="6">
        <v>357.31</v>
      </c>
      <c r="L41" s="8">
        <v>0.346</v>
      </c>
      <c r="M41" s="10">
        <v>6.8</v>
      </c>
      <c r="N41" s="10">
        <v>3.1</v>
      </c>
      <c r="O41" s="10">
        <v>3.7</v>
      </c>
      <c r="P41" s="8">
        <v>0.588</v>
      </c>
      <c r="Q41" s="10">
        <v>3.6</v>
      </c>
      <c r="R41" s="10">
        <v>10.8</v>
      </c>
      <c r="S41" s="8">
        <f t="shared" si="0"/>
        <v>0.666698617828</v>
      </c>
    </row>
    <row r="42" spans="1:19" ht="15" customHeight="1">
      <c r="A42" s="5">
        <v>31</v>
      </c>
      <c r="B42" s="6">
        <v>68.39</v>
      </c>
      <c r="C42" s="7">
        <v>159.75</v>
      </c>
      <c r="D42" s="8">
        <v>0.192</v>
      </c>
      <c r="E42" s="8">
        <v>0.283</v>
      </c>
      <c r="F42" s="8">
        <v>0.266</v>
      </c>
      <c r="G42" s="8">
        <v>0.21</v>
      </c>
      <c r="H42" s="8">
        <v>0.493</v>
      </c>
      <c r="I42" s="8">
        <v>0.387</v>
      </c>
      <c r="J42" s="9"/>
      <c r="K42" s="6">
        <v>149.83</v>
      </c>
      <c r="L42" s="8">
        <v>0.359</v>
      </c>
      <c r="M42" s="10">
        <v>10.1</v>
      </c>
      <c r="N42" s="10">
        <v>1.1</v>
      </c>
      <c r="O42" s="10">
        <v>9</v>
      </c>
      <c r="P42" s="8">
        <v>0.576</v>
      </c>
      <c r="Q42" s="10">
        <v>52.5</v>
      </c>
      <c r="R42" s="10">
        <v>3</v>
      </c>
      <c r="S42" s="8">
        <f t="shared" si="0"/>
        <v>0.691747987862</v>
      </c>
    </row>
    <row r="43" spans="1:19" ht="15" customHeight="1">
      <c r="A43" s="5">
        <v>32</v>
      </c>
      <c r="B43" s="6">
        <v>83.02</v>
      </c>
      <c r="C43" s="7">
        <v>69.17</v>
      </c>
      <c r="D43" s="8">
        <v>0.151</v>
      </c>
      <c r="E43" s="8">
        <v>0.145</v>
      </c>
      <c r="F43" s="8">
        <v>0.257</v>
      </c>
      <c r="G43" s="8">
        <v>0.549</v>
      </c>
      <c r="H43" s="8">
        <v>0.35</v>
      </c>
      <c r="I43" s="8">
        <v>0.368</v>
      </c>
      <c r="J43" s="9"/>
      <c r="K43" s="6">
        <v>70.6</v>
      </c>
      <c r="L43" s="8">
        <v>0.252</v>
      </c>
      <c r="M43" s="10">
        <v>36.2</v>
      </c>
      <c r="N43" s="10">
        <v>3.7</v>
      </c>
      <c r="O43" s="10">
        <v>32.5</v>
      </c>
      <c r="P43" s="8">
        <v>0.537</v>
      </c>
      <c r="Q43" s="10">
        <v>6.9</v>
      </c>
      <c r="R43" s="10">
        <v>13</v>
      </c>
      <c r="S43" s="8">
        <f t="shared" si="0"/>
        <v>0.485572403736</v>
      </c>
    </row>
    <row r="44" spans="1:19" ht="15" customHeight="1">
      <c r="A44" s="5">
        <v>33</v>
      </c>
      <c r="B44" s="6">
        <v>79.41</v>
      </c>
      <c r="C44" s="7">
        <v>454.32</v>
      </c>
      <c r="D44" s="8">
        <v>0.836</v>
      </c>
      <c r="E44" s="8">
        <v>0.232</v>
      </c>
      <c r="F44" s="8">
        <v>0.186</v>
      </c>
      <c r="G44" s="8">
        <v>0.513</v>
      </c>
      <c r="H44" s="8">
        <v>0.558</v>
      </c>
      <c r="I44" s="8">
        <v>0.261</v>
      </c>
      <c r="J44" s="9"/>
      <c r="K44" s="6">
        <v>305.99</v>
      </c>
      <c r="L44" s="8">
        <v>0.153</v>
      </c>
      <c r="M44" s="10">
        <v>8.6</v>
      </c>
      <c r="N44" s="10">
        <v>3.4</v>
      </c>
      <c r="O44" s="10">
        <v>5.2</v>
      </c>
      <c r="P44" s="8">
        <v>0.544</v>
      </c>
      <c r="Q44" s="10">
        <v>7.5</v>
      </c>
      <c r="R44" s="10">
        <v>2</v>
      </c>
      <c r="S44" s="8">
        <f t="shared" si="0"/>
        <v>0.294811816554</v>
      </c>
    </row>
    <row r="45" spans="1:19" ht="15" customHeight="1">
      <c r="A45" s="5">
        <v>34</v>
      </c>
      <c r="B45" s="6">
        <v>172.57</v>
      </c>
      <c r="C45" s="7">
        <v>346.42</v>
      </c>
      <c r="D45" s="8">
        <v>0.742</v>
      </c>
      <c r="E45" s="8">
        <v>0.026</v>
      </c>
      <c r="F45" s="8">
        <v>0.206</v>
      </c>
      <c r="G45" s="8">
        <v>0.35</v>
      </c>
      <c r="H45" s="8">
        <v>0.48</v>
      </c>
      <c r="I45" s="8">
        <v>0.218</v>
      </c>
      <c r="J45" s="9"/>
      <c r="K45" s="6">
        <v>264.1</v>
      </c>
      <c r="L45" s="8">
        <v>0.507</v>
      </c>
      <c r="M45" s="10">
        <v>9.8</v>
      </c>
      <c r="N45" s="10">
        <v>4.6</v>
      </c>
      <c r="O45" s="10">
        <v>5.1</v>
      </c>
      <c r="P45" s="8">
        <v>0.499</v>
      </c>
      <c r="Q45" s="10">
        <v>27</v>
      </c>
      <c r="R45" s="10">
        <v>5.8</v>
      </c>
      <c r="S45" s="8">
        <f t="shared" si="0"/>
        <v>0.9769254313260001</v>
      </c>
    </row>
    <row r="46" spans="1:19" ht="15" customHeight="1">
      <c r="A46" s="5">
        <v>35</v>
      </c>
      <c r="B46" s="6">
        <v>146.3</v>
      </c>
      <c r="C46" s="7">
        <v>628.03</v>
      </c>
      <c r="D46" s="8">
        <v>0.485</v>
      </c>
      <c r="E46" s="8">
        <v>0.233</v>
      </c>
      <c r="F46" s="8">
        <v>0.176</v>
      </c>
      <c r="G46" s="8">
        <v>0.392</v>
      </c>
      <c r="H46" s="8">
        <v>0.295</v>
      </c>
      <c r="I46" s="8">
        <v>0.418</v>
      </c>
      <c r="J46" s="9"/>
      <c r="K46" s="6">
        <v>435.7</v>
      </c>
      <c r="L46" s="8">
        <v>0.593</v>
      </c>
      <c r="M46" s="10">
        <v>7.6</v>
      </c>
      <c r="N46" s="10">
        <v>3</v>
      </c>
      <c r="O46" s="10">
        <v>4.5</v>
      </c>
      <c r="P46" s="8">
        <v>0.511</v>
      </c>
      <c r="Q46" s="10">
        <v>23</v>
      </c>
      <c r="R46" s="10">
        <v>14.1</v>
      </c>
      <c r="S46" s="8">
        <v>0.915</v>
      </c>
    </row>
    <row r="47" spans="1:19" ht="15" customHeight="1">
      <c r="A47" s="5">
        <v>36</v>
      </c>
      <c r="B47" s="6">
        <v>77.62</v>
      </c>
      <c r="C47" s="7">
        <v>337.96</v>
      </c>
      <c r="D47" s="8">
        <v>0.841</v>
      </c>
      <c r="E47" s="8">
        <v>0.226</v>
      </c>
      <c r="F47" s="8">
        <v>0.235</v>
      </c>
      <c r="G47" s="8">
        <v>0.487</v>
      </c>
      <c r="H47" s="8">
        <v>0.245</v>
      </c>
      <c r="I47" s="8">
        <v>0.408</v>
      </c>
      <c r="J47" s="9"/>
      <c r="K47" s="6">
        <v>288.9</v>
      </c>
      <c r="L47" s="8">
        <v>0.308</v>
      </c>
      <c r="M47" s="10">
        <v>8.2</v>
      </c>
      <c r="N47" s="10">
        <v>1.5</v>
      </c>
      <c r="O47" s="10">
        <v>6.6</v>
      </c>
      <c r="P47" s="8">
        <v>0.544</v>
      </c>
      <c r="Q47" s="10">
        <v>10.1</v>
      </c>
      <c r="R47" s="10">
        <v>16.2</v>
      </c>
      <c r="S47" s="8">
        <f t="shared" si="0"/>
        <v>0.593477382344</v>
      </c>
    </row>
    <row r="48" spans="1:19" ht="15" customHeight="1">
      <c r="A48" s="5">
        <v>37</v>
      </c>
      <c r="B48" s="6">
        <v>154.34</v>
      </c>
      <c r="C48" s="7">
        <v>110.38</v>
      </c>
      <c r="D48" s="8">
        <v>0.453</v>
      </c>
      <c r="E48" s="8">
        <v>0.193</v>
      </c>
      <c r="F48" s="8">
        <v>0.233</v>
      </c>
      <c r="G48" s="8">
        <v>0.479</v>
      </c>
      <c r="H48" s="8">
        <v>0.552</v>
      </c>
      <c r="I48" s="8">
        <v>0.345</v>
      </c>
      <c r="J48" s="9"/>
      <c r="K48" s="6">
        <v>135.29</v>
      </c>
      <c r="L48" s="8">
        <v>0.572</v>
      </c>
      <c r="M48" s="10">
        <v>17</v>
      </c>
      <c r="N48" s="10">
        <v>9.6</v>
      </c>
      <c r="O48" s="10">
        <v>7.3</v>
      </c>
      <c r="P48" s="8">
        <v>0.546</v>
      </c>
      <c r="Q48" s="10">
        <v>8.5</v>
      </c>
      <c r="R48" s="10">
        <v>2.3</v>
      </c>
      <c r="S48" s="8">
        <v>0.94</v>
      </c>
    </row>
    <row r="49" spans="1:19" ht="15" customHeight="1">
      <c r="A49" s="5">
        <v>38</v>
      </c>
      <c r="B49" s="6">
        <v>92.05</v>
      </c>
      <c r="C49" s="7">
        <v>105.29</v>
      </c>
      <c r="D49" s="8">
        <v>0.698</v>
      </c>
      <c r="E49" s="8">
        <v>0.277</v>
      </c>
      <c r="F49" s="8">
        <v>0.196</v>
      </c>
      <c r="G49" s="8">
        <v>0.504</v>
      </c>
      <c r="H49" s="8">
        <v>0.344</v>
      </c>
      <c r="I49" s="8">
        <v>0.346</v>
      </c>
      <c r="J49" s="9"/>
      <c r="K49" s="6">
        <v>99.08</v>
      </c>
      <c r="L49" s="8">
        <v>0.508</v>
      </c>
      <c r="M49" s="10">
        <v>29.7</v>
      </c>
      <c r="N49" s="10">
        <v>13.9</v>
      </c>
      <c r="O49" s="10">
        <v>15.8</v>
      </c>
      <c r="P49" s="8">
        <v>0.474</v>
      </c>
      <c r="Q49" s="10">
        <v>10.5</v>
      </c>
      <c r="R49" s="10">
        <v>12.4</v>
      </c>
      <c r="S49" s="8">
        <f t="shared" si="0"/>
        <v>0.9788523059440001</v>
      </c>
    </row>
    <row r="50" spans="1:19" ht="15" customHeight="1">
      <c r="A50" s="5">
        <v>39</v>
      </c>
      <c r="B50" s="6">
        <v>35.45</v>
      </c>
      <c r="C50" s="7">
        <v>148.53</v>
      </c>
      <c r="D50" s="8">
        <v>0.316</v>
      </c>
      <c r="E50" s="8">
        <v>0.283</v>
      </c>
      <c r="F50" s="8">
        <v>0.248</v>
      </c>
      <c r="G50" s="8">
        <v>0.525</v>
      </c>
      <c r="H50" s="8">
        <v>0.343</v>
      </c>
      <c r="I50" s="8">
        <v>0.353</v>
      </c>
      <c r="J50" s="9"/>
      <c r="K50" s="6">
        <v>99.01</v>
      </c>
      <c r="L50" s="8">
        <v>0.447</v>
      </c>
      <c r="M50" s="10">
        <v>31.1</v>
      </c>
      <c r="N50" s="10">
        <v>13.6</v>
      </c>
      <c r="O50" s="10">
        <v>17.5</v>
      </c>
      <c r="P50" s="8">
        <v>0.48</v>
      </c>
      <c r="Q50" s="10">
        <v>7.1</v>
      </c>
      <c r="R50" s="10">
        <v>13.5</v>
      </c>
      <c r="S50" s="8">
        <f t="shared" si="0"/>
        <v>0.8613129542460001</v>
      </c>
    </row>
    <row r="51" spans="1:19" ht="15" customHeight="1">
      <c r="A51" s="5">
        <v>40</v>
      </c>
      <c r="B51" s="6">
        <v>225.44</v>
      </c>
      <c r="C51" s="7">
        <v>476.83</v>
      </c>
      <c r="D51" s="8">
        <v>0.134</v>
      </c>
      <c r="E51" s="8">
        <v>0.249</v>
      </c>
      <c r="F51" s="8">
        <v>0.164</v>
      </c>
      <c r="G51" s="8">
        <v>0.456</v>
      </c>
      <c r="H51" s="8">
        <v>0.542</v>
      </c>
      <c r="I51" s="8">
        <v>0.313</v>
      </c>
      <c r="J51" s="9"/>
      <c r="K51" s="6">
        <v>256.26</v>
      </c>
      <c r="L51" s="8">
        <v>0.283</v>
      </c>
      <c r="M51" s="10">
        <v>11.3</v>
      </c>
      <c r="N51" s="10">
        <v>9.9</v>
      </c>
      <c r="O51" s="10">
        <v>1.3</v>
      </c>
      <c r="P51" s="8">
        <v>0.474</v>
      </c>
      <c r="Q51" s="10">
        <v>12.6</v>
      </c>
      <c r="R51" s="10">
        <v>2.1</v>
      </c>
      <c r="S51" s="8">
        <f t="shared" si="0"/>
        <v>0.545305516894</v>
      </c>
    </row>
    <row r="52" spans="1:19" ht="15" customHeight="1">
      <c r="A52" s="5">
        <v>41</v>
      </c>
      <c r="B52" s="6">
        <v>154.38</v>
      </c>
      <c r="C52" s="7">
        <v>188.1</v>
      </c>
      <c r="D52" s="8">
        <v>0.88</v>
      </c>
      <c r="E52" s="8">
        <v>0.348</v>
      </c>
      <c r="F52" s="8">
        <v>0.241</v>
      </c>
      <c r="G52" s="8">
        <v>0.501</v>
      </c>
      <c r="H52" s="8">
        <v>0.369</v>
      </c>
      <c r="I52" s="8">
        <v>0.36</v>
      </c>
      <c r="J52" s="9"/>
      <c r="K52" s="6">
        <v>172.69</v>
      </c>
      <c r="L52" s="8">
        <v>0.25</v>
      </c>
      <c r="M52" s="10">
        <v>15.9</v>
      </c>
      <c r="N52" s="10">
        <v>7.2</v>
      </c>
      <c r="O52" s="10">
        <v>8.6</v>
      </c>
      <c r="P52" s="8">
        <v>0.471</v>
      </c>
      <c r="Q52" s="10">
        <v>8.2</v>
      </c>
      <c r="R52" s="10">
        <v>9.8</v>
      </c>
      <c r="S52" s="8">
        <f t="shared" si="0"/>
        <v>0.4817186545</v>
      </c>
    </row>
    <row r="53" spans="1:19" ht="15" customHeight="1">
      <c r="A53" s="5">
        <v>42</v>
      </c>
      <c r="B53" s="6">
        <v>120.9</v>
      </c>
      <c r="C53" s="7">
        <v>117.69</v>
      </c>
      <c r="D53" s="8">
        <v>0.627</v>
      </c>
      <c r="E53" s="8">
        <v>0.221</v>
      </c>
      <c r="F53" s="8">
        <v>0.243</v>
      </c>
      <c r="G53" s="8">
        <v>0.417</v>
      </c>
      <c r="H53" s="8">
        <v>0.368</v>
      </c>
      <c r="I53" s="8">
        <v>0.32</v>
      </c>
      <c r="J53" s="9"/>
      <c r="K53" s="6">
        <v>119.93</v>
      </c>
      <c r="L53" s="8">
        <v>0.473</v>
      </c>
      <c r="M53" s="10">
        <v>15.7</v>
      </c>
      <c r="N53" s="10">
        <v>11</v>
      </c>
      <c r="O53" s="10">
        <v>4.7</v>
      </c>
      <c r="P53" s="8">
        <v>0.545</v>
      </c>
      <c r="Q53" s="10">
        <v>17.4</v>
      </c>
      <c r="R53" s="10">
        <v>9.8</v>
      </c>
      <c r="S53" s="8">
        <f t="shared" si="0"/>
        <v>0.9114116943139999</v>
      </c>
    </row>
    <row r="54" spans="1:19" ht="15" customHeight="1">
      <c r="A54" s="5">
        <v>43</v>
      </c>
      <c r="B54" s="6">
        <v>135.01</v>
      </c>
      <c r="C54" s="7">
        <v>169.44</v>
      </c>
      <c r="D54" s="8">
        <v>0.469</v>
      </c>
      <c r="E54" s="8">
        <v>0.132</v>
      </c>
      <c r="F54" s="8">
        <v>0.188</v>
      </c>
      <c r="G54" s="8">
        <v>0.515</v>
      </c>
      <c r="H54" s="8">
        <v>0.404</v>
      </c>
      <c r="I54" s="8">
        <v>0.237</v>
      </c>
      <c r="J54" s="9"/>
      <c r="K54" s="6">
        <v>153.88</v>
      </c>
      <c r="L54" s="8">
        <v>0.292</v>
      </c>
      <c r="M54" s="10">
        <v>14</v>
      </c>
      <c r="N54" s="10">
        <v>6.3</v>
      </c>
      <c r="O54" s="10">
        <v>7.6</v>
      </c>
      <c r="P54" s="8">
        <v>0.575</v>
      </c>
      <c r="Q54" s="10">
        <v>9.4</v>
      </c>
      <c r="R54" s="10">
        <v>10.2</v>
      </c>
      <c r="S54" s="8">
        <f t="shared" si="0"/>
        <v>0.5626473884559999</v>
      </c>
    </row>
    <row r="55" spans="1:19" ht="15" customHeight="1">
      <c r="A55" s="5">
        <v>44</v>
      </c>
      <c r="B55" s="6">
        <v>101.84</v>
      </c>
      <c r="C55" s="7">
        <v>213.73</v>
      </c>
      <c r="D55" s="8">
        <v>0.874</v>
      </c>
      <c r="E55" s="8">
        <v>0.138</v>
      </c>
      <c r="F55" s="8">
        <v>0.191</v>
      </c>
      <c r="G55" s="8">
        <v>0.065</v>
      </c>
      <c r="H55" s="8">
        <v>0.237</v>
      </c>
      <c r="I55" s="8">
        <v>0.358</v>
      </c>
      <c r="J55" s="9"/>
      <c r="K55" s="6">
        <v>148.23</v>
      </c>
      <c r="L55" s="8">
        <v>0.303</v>
      </c>
      <c r="M55" s="10">
        <v>11.4</v>
      </c>
      <c r="N55" s="10">
        <v>6.7</v>
      </c>
      <c r="O55" s="10">
        <v>4.7</v>
      </c>
      <c r="P55" s="8">
        <v>0.597</v>
      </c>
      <c r="Q55" s="10">
        <v>71.3</v>
      </c>
      <c r="R55" s="10">
        <v>18.8</v>
      </c>
      <c r="S55" s="8">
        <f t="shared" si="0"/>
        <v>0.583843009254</v>
      </c>
    </row>
    <row r="56" spans="1:19" ht="15" customHeight="1">
      <c r="A56" s="5">
        <v>45</v>
      </c>
      <c r="B56" s="6">
        <v>216.11</v>
      </c>
      <c r="C56" s="7">
        <v>420.92</v>
      </c>
      <c r="D56" s="8">
        <v>0.144</v>
      </c>
      <c r="E56" s="8">
        <v>0.214</v>
      </c>
      <c r="F56" s="8">
        <v>0.187</v>
      </c>
      <c r="G56" s="8">
        <v>0.554</v>
      </c>
      <c r="H56" s="8">
        <v>0.129</v>
      </c>
      <c r="I56" s="8">
        <v>0.28</v>
      </c>
      <c r="J56" s="9"/>
      <c r="K56" s="6">
        <v>302.26</v>
      </c>
      <c r="L56" s="8">
        <v>0.251</v>
      </c>
      <c r="M56" s="10">
        <v>5.2</v>
      </c>
      <c r="N56" s="10">
        <v>3</v>
      </c>
      <c r="O56" s="10">
        <v>2.2</v>
      </c>
      <c r="P56" s="8">
        <v>0.612</v>
      </c>
      <c r="Q56" s="10">
        <v>3.7</v>
      </c>
      <c r="R56" s="10">
        <v>24.6</v>
      </c>
      <c r="S56" s="8">
        <f t="shared" si="0"/>
        <v>0.483645529118</v>
      </c>
    </row>
    <row r="57" spans="1:19" ht="15" customHeight="1">
      <c r="A57" s="5">
        <v>46</v>
      </c>
      <c r="B57" s="6">
        <v>126.9</v>
      </c>
      <c r="C57" s="7">
        <v>296.68</v>
      </c>
      <c r="D57" s="8">
        <v>0.12</v>
      </c>
      <c r="E57" s="8">
        <v>0.175</v>
      </c>
      <c r="F57" s="8">
        <v>0.252</v>
      </c>
      <c r="G57" s="8">
        <v>0.328</v>
      </c>
      <c r="H57" s="8">
        <v>0.33</v>
      </c>
      <c r="I57" s="8">
        <v>0.324</v>
      </c>
      <c r="J57" s="9"/>
      <c r="K57" s="6">
        <v>231.93</v>
      </c>
      <c r="L57" s="8">
        <v>0.576</v>
      </c>
      <c r="M57" s="10">
        <v>12.1</v>
      </c>
      <c r="N57" s="10">
        <v>4.6</v>
      </c>
      <c r="O57" s="10">
        <v>7.5</v>
      </c>
      <c r="P57" s="8">
        <v>0.474</v>
      </c>
      <c r="Q57" s="10">
        <v>29.6</v>
      </c>
      <c r="R57" s="10">
        <v>11.8</v>
      </c>
      <c r="S57" s="8">
        <v>0.98</v>
      </c>
    </row>
    <row r="58" spans="1:19" ht="15" customHeight="1">
      <c r="A58" s="5">
        <v>47</v>
      </c>
      <c r="B58" s="6">
        <v>160.58</v>
      </c>
      <c r="C58" s="7">
        <v>64.08</v>
      </c>
      <c r="D58" s="8">
        <v>0.246</v>
      </c>
      <c r="E58" s="8">
        <v>0.225</v>
      </c>
      <c r="F58" s="8">
        <v>0.174</v>
      </c>
      <c r="G58" s="8">
        <v>0.459</v>
      </c>
      <c r="H58" s="8">
        <v>0.381</v>
      </c>
      <c r="I58" s="8">
        <v>0.383</v>
      </c>
      <c r="J58" s="9"/>
      <c r="K58" s="6">
        <v>95.97</v>
      </c>
      <c r="L58" s="8">
        <v>0.293</v>
      </c>
      <c r="M58" s="10">
        <v>21.3</v>
      </c>
      <c r="N58" s="10">
        <v>7</v>
      </c>
      <c r="O58" s="10">
        <v>14.2</v>
      </c>
      <c r="P58" s="8">
        <v>0.614</v>
      </c>
      <c r="Q58" s="10">
        <v>11.4</v>
      </c>
      <c r="R58" s="10">
        <v>11.7</v>
      </c>
      <c r="S58" s="8">
        <f t="shared" si="0"/>
        <v>0.5645742630739999</v>
      </c>
    </row>
    <row r="59" spans="1:19" ht="15" customHeight="1">
      <c r="A59" s="5">
        <v>48</v>
      </c>
      <c r="B59" s="6">
        <v>76.37</v>
      </c>
      <c r="C59" s="7">
        <v>252.74</v>
      </c>
      <c r="D59" s="8">
        <v>0.357</v>
      </c>
      <c r="E59" s="8">
        <v>0.215</v>
      </c>
      <c r="F59" s="8">
        <v>0.227</v>
      </c>
      <c r="G59" s="8">
        <v>0.479</v>
      </c>
      <c r="H59" s="8">
        <v>0.341</v>
      </c>
      <c r="I59" s="8">
        <v>0.323</v>
      </c>
      <c r="J59" s="9"/>
      <c r="K59" s="6">
        <v>178.71</v>
      </c>
      <c r="L59" s="8">
        <v>0.228</v>
      </c>
      <c r="M59" s="10">
        <v>11.4</v>
      </c>
      <c r="N59" s="10">
        <v>4.8</v>
      </c>
      <c r="O59" s="10">
        <v>6.6</v>
      </c>
      <c r="P59" s="8">
        <v>0.498</v>
      </c>
      <c r="Q59" s="10">
        <v>16</v>
      </c>
      <c r="R59" s="10">
        <v>13.8</v>
      </c>
      <c r="S59" s="8">
        <f t="shared" si="0"/>
        <v>0.439327412904</v>
      </c>
    </row>
    <row r="60" spans="1:19" ht="15" customHeight="1">
      <c r="A60" s="5">
        <v>49</v>
      </c>
      <c r="B60" s="6">
        <v>28.49</v>
      </c>
      <c r="C60" s="7">
        <v>260.5</v>
      </c>
      <c r="D60" s="8">
        <v>0.192</v>
      </c>
      <c r="E60" s="8">
        <v>0.075</v>
      </c>
      <c r="F60" s="8">
        <v>0.234</v>
      </c>
      <c r="G60" s="8">
        <v>0.442</v>
      </c>
      <c r="H60" s="8">
        <v>0.351</v>
      </c>
      <c r="I60" s="8">
        <v>0.39</v>
      </c>
      <c r="J60" s="9"/>
      <c r="K60" s="6">
        <v>131.22</v>
      </c>
      <c r="L60" s="8">
        <v>0.307</v>
      </c>
      <c r="M60" s="10">
        <v>14</v>
      </c>
      <c r="N60" s="10">
        <v>7.8</v>
      </c>
      <c r="O60" s="10">
        <v>6.2</v>
      </c>
      <c r="P60" s="8">
        <v>0.549</v>
      </c>
      <c r="Q60" s="10">
        <v>15.9</v>
      </c>
      <c r="R60" s="10">
        <v>13.4</v>
      </c>
      <c r="S60" s="8">
        <f t="shared" si="0"/>
        <v>0.591550507726</v>
      </c>
    </row>
    <row r="61" spans="1:19" ht="15" customHeight="1">
      <c r="A61" s="5">
        <v>50</v>
      </c>
      <c r="B61" s="6">
        <v>240.73</v>
      </c>
      <c r="C61" s="7">
        <v>327.73</v>
      </c>
      <c r="D61" s="8">
        <v>0.225</v>
      </c>
      <c r="E61" s="8">
        <v>0.026</v>
      </c>
      <c r="F61" s="8">
        <v>0.196</v>
      </c>
      <c r="G61" s="8">
        <v>0.396</v>
      </c>
      <c r="H61" s="8">
        <v>0.359</v>
      </c>
      <c r="I61" s="8">
        <v>0.232</v>
      </c>
      <c r="J61" s="9"/>
      <c r="K61" s="6">
        <v>294.88</v>
      </c>
      <c r="L61" s="8">
        <v>0.5</v>
      </c>
      <c r="M61" s="10">
        <v>7.4</v>
      </c>
      <c r="N61" s="10">
        <v>2.8</v>
      </c>
      <c r="O61" s="10">
        <v>4.6</v>
      </c>
      <c r="P61" s="8">
        <v>0.475</v>
      </c>
      <c r="Q61" s="10">
        <v>25.4</v>
      </c>
      <c r="R61" s="10">
        <v>9.9</v>
      </c>
      <c r="S61" s="8">
        <f t="shared" si="0"/>
        <v>0.963437309</v>
      </c>
    </row>
    <row r="62" spans="1:19" ht="15" customHeight="1">
      <c r="A62" s="11" t="s">
        <v>24</v>
      </c>
      <c r="B62" s="12">
        <f aca="true" t="shared" si="1" ref="B62:I62">AVERAGE(B12:B61)</f>
        <v>162.63159999999996</v>
      </c>
      <c r="C62" s="12">
        <f t="shared" si="1"/>
        <v>311.7858</v>
      </c>
      <c r="D62" s="13">
        <f t="shared" si="1"/>
        <v>0.4725799999999999</v>
      </c>
      <c r="E62" s="13">
        <f t="shared" si="1"/>
        <v>0.19669999999999999</v>
      </c>
      <c r="F62" s="13">
        <f t="shared" si="1"/>
        <v>0.21481999999999998</v>
      </c>
      <c r="G62" s="13">
        <f t="shared" si="1"/>
        <v>0.42186</v>
      </c>
      <c r="H62" s="13">
        <f t="shared" si="1"/>
        <v>0.38977999999999996</v>
      </c>
      <c r="I62" s="13">
        <f t="shared" si="1"/>
        <v>0.33262</v>
      </c>
      <c r="J62" s="9"/>
      <c r="K62" s="12">
        <f aca="true" t="shared" si="2" ref="K62:R62">AVERAGE(K12:K61)</f>
        <v>240.2036</v>
      </c>
      <c r="L62" s="13">
        <f t="shared" si="2"/>
        <v>0.36154000000000003</v>
      </c>
      <c r="M62" s="14">
        <f t="shared" si="2"/>
        <v>13.916000000000002</v>
      </c>
      <c r="N62" s="14">
        <f t="shared" si="2"/>
        <v>6.078</v>
      </c>
      <c r="O62" s="14">
        <f t="shared" si="2"/>
        <v>7.798000000000002</v>
      </c>
      <c r="P62" s="13">
        <f t="shared" si="2"/>
        <v>0.52716</v>
      </c>
      <c r="Q62" s="14">
        <f t="shared" si="2"/>
        <v>20.101999999999997</v>
      </c>
      <c r="R62" s="14">
        <f t="shared" si="2"/>
        <v>10.028000000000002</v>
      </c>
      <c r="S62" s="13">
        <f>AVERAGE(S12:S61)</f>
        <v>0.67276397169192</v>
      </c>
    </row>
    <row r="63" spans="1:19" ht="15" customHeight="1">
      <c r="A63" s="11" t="s">
        <v>25</v>
      </c>
      <c r="B63" s="12">
        <f aca="true" t="shared" si="3" ref="B63:I63">MAX(B12:B61)</f>
        <v>496.79</v>
      </c>
      <c r="C63" s="12">
        <f t="shared" si="3"/>
        <v>1015.35</v>
      </c>
      <c r="D63" s="13">
        <f t="shared" si="3"/>
        <v>0.934</v>
      </c>
      <c r="E63" s="13">
        <f t="shared" si="3"/>
        <v>0.507</v>
      </c>
      <c r="F63" s="13">
        <f t="shared" si="3"/>
        <v>0.286</v>
      </c>
      <c r="G63" s="13">
        <f t="shared" si="3"/>
        <v>0.554</v>
      </c>
      <c r="H63" s="13">
        <f t="shared" si="3"/>
        <v>0.558</v>
      </c>
      <c r="I63" s="13">
        <f t="shared" si="3"/>
        <v>0.5</v>
      </c>
      <c r="J63" s="9"/>
      <c r="K63" s="12">
        <f aca="true" t="shared" si="4" ref="K63:R63">MAX(K12:K61)</f>
        <v>906.38</v>
      </c>
      <c r="L63" s="13">
        <f t="shared" si="4"/>
        <v>0.63</v>
      </c>
      <c r="M63" s="14">
        <f t="shared" si="4"/>
        <v>43.8</v>
      </c>
      <c r="N63" s="14">
        <f t="shared" si="4"/>
        <v>15.4</v>
      </c>
      <c r="O63" s="14">
        <f t="shared" si="4"/>
        <v>40.5</v>
      </c>
      <c r="P63" s="13">
        <f t="shared" si="4"/>
        <v>0.614</v>
      </c>
      <c r="Q63" s="14">
        <f t="shared" si="4"/>
        <v>75.3</v>
      </c>
      <c r="R63" s="14">
        <f t="shared" si="4"/>
        <v>30.3</v>
      </c>
      <c r="S63" s="13">
        <f>MAX(S12:S61)</f>
        <v>0.998</v>
      </c>
    </row>
    <row r="64" spans="1:19" ht="15" customHeight="1">
      <c r="A64" s="11" t="s">
        <v>26</v>
      </c>
      <c r="B64" s="12">
        <f aca="true" t="shared" si="5" ref="B64:I64">MIN(B12:B61)</f>
        <v>19.6</v>
      </c>
      <c r="C64" s="12">
        <f t="shared" si="5"/>
        <v>38.1</v>
      </c>
      <c r="D64" s="13">
        <f t="shared" si="5"/>
        <v>0.037</v>
      </c>
      <c r="E64" s="13">
        <f t="shared" si="5"/>
        <v>0.026</v>
      </c>
      <c r="F64" s="13">
        <f t="shared" si="5"/>
        <v>0.131</v>
      </c>
      <c r="G64" s="13">
        <f t="shared" si="5"/>
        <v>0.007</v>
      </c>
      <c r="H64" s="13">
        <f t="shared" si="5"/>
        <v>0.033</v>
      </c>
      <c r="I64" s="13">
        <f t="shared" si="5"/>
        <v>0.218</v>
      </c>
      <c r="J64" s="9"/>
      <c r="K64" s="12">
        <f aca="true" t="shared" si="6" ref="K64:R64">MIN(K12:K61)</f>
        <v>42.34</v>
      </c>
      <c r="L64" s="13">
        <f t="shared" si="6"/>
        <v>0.12</v>
      </c>
      <c r="M64" s="14">
        <f t="shared" si="6"/>
        <v>4.5</v>
      </c>
      <c r="N64" s="14">
        <f t="shared" si="6"/>
        <v>0.6</v>
      </c>
      <c r="O64" s="14">
        <f t="shared" si="6"/>
        <v>0.7</v>
      </c>
      <c r="P64" s="13">
        <f t="shared" si="6"/>
        <v>0.417</v>
      </c>
      <c r="Q64" s="14">
        <f t="shared" si="6"/>
        <v>3.4</v>
      </c>
      <c r="R64" s="14">
        <f t="shared" si="6"/>
        <v>1.7</v>
      </c>
      <c r="S64" s="13">
        <f>MIN(S12:S61)</f>
        <v>0.23122495416</v>
      </c>
    </row>
    <row r="65" spans="1:19" ht="15" customHeight="1">
      <c r="A65" s="11" t="s">
        <v>27</v>
      </c>
      <c r="B65" s="12">
        <f aca="true" t="shared" si="7" ref="B65:I65">MEDIAN(B12:B61)</f>
        <v>150.32</v>
      </c>
      <c r="C65" s="12">
        <f t="shared" si="7"/>
        <v>245.91</v>
      </c>
      <c r="D65" s="13">
        <f t="shared" si="7"/>
        <v>0.46</v>
      </c>
      <c r="E65" s="13">
        <f t="shared" si="7"/>
        <v>0.20350000000000001</v>
      </c>
      <c r="F65" s="13">
        <f t="shared" si="7"/>
        <v>0.214</v>
      </c>
      <c r="G65" s="13">
        <f t="shared" si="7"/>
        <v>0.4535</v>
      </c>
      <c r="H65" s="13">
        <f t="shared" si="7"/>
        <v>0.3965</v>
      </c>
      <c r="I65" s="13">
        <f t="shared" si="7"/>
        <v>0.3355</v>
      </c>
      <c r="J65" s="9"/>
      <c r="K65" s="12">
        <f aca="true" t="shared" si="8" ref="K65:R65">MEDIAN(K12:K61)</f>
        <v>190.925</v>
      </c>
      <c r="L65" s="13">
        <f t="shared" si="8"/>
        <v>0.332</v>
      </c>
      <c r="M65" s="14">
        <f t="shared" si="8"/>
        <v>11.4</v>
      </c>
      <c r="N65" s="14">
        <f t="shared" si="8"/>
        <v>5.15</v>
      </c>
      <c r="O65" s="14">
        <f t="shared" si="8"/>
        <v>5.95</v>
      </c>
      <c r="P65" s="13">
        <f t="shared" si="8"/>
        <v>0.5345</v>
      </c>
      <c r="Q65" s="14">
        <f t="shared" si="8"/>
        <v>15.25</v>
      </c>
      <c r="R65" s="14">
        <f t="shared" si="8"/>
        <v>9.8</v>
      </c>
      <c r="S65" s="13">
        <f>MEDIAN(S12:S61)</f>
        <v>0.639722373176</v>
      </c>
    </row>
    <row r="66" ht="15" customHeight="1"/>
    <row r="67" ht="15" customHeight="1"/>
    <row r="68" spans="3:21" ht="15" customHeight="1">
      <c r="C68" s="17" t="s">
        <v>28</v>
      </c>
      <c r="D68" s="17"/>
      <c r="E68" s="17"/>
      <c r="F68" s="17"/>
      <c r="G68" s="17"/>
      <c r="H68" s="17"/>
      <c r="I68" s="17"/>
      <c r="J68" s="17"/>
      <c r="K68" s="17"/>
      <c r="L68" s="16"/>
      <c r="M68" s="16"/>
      <c r="N68" s="17" t="s">
        <v>28</v>
      </c>
      <c r="O68" s="17"/>
      <c r="P68" s="17"/>
      <c r="Q68" s="17"/>
      <c r="R68" s="17"/>
      <c r="S68" s="17"/>
      <c r="T68" s="17"/>
      <c r="U68" s="17"/>
    </row>
    <row r="69" spans="3:21" ht="15" customHeight="1">
      <c r="C69" s="17"/>
      <c r="D69" s="17"/>
      <c r="E69" s="17"/>
      <c r="F69" s="17"/>
      <c r="G69" s="17"/>
      <c r="H69" s="17"/>
      <c r="I69" s="17"/>
      <c r="J69" s="17"/>
      <c r="K69" s="17"/>
      <c r="L69" s="2"/>
      <c r="M69" s="2"/>
      <c r="N69" s="17"/>
      <c r="O69" s="17"/>
      <c r="P69" s="17"/>
      <c r="Q69" s="17"/>
      <c r="R69" s="17"/>
      <c r="S69" s="17"/>
      <c r="T69" s="17"/>
      <c r="U69" s="1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mergeCells count="6">
    <mergeCell ref="E4:M5"/>
    <mergeCell ref="P4:R5"/>
    <mergeCell ref="S4:W5"/>
    <mergeCell ref="C68:K69"/>
    <mergeCell ref="N68:R69"/>
    <mergeCell ref="S68:U69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Cost Benchmarking Data from MetricNet</dc:title>
  <dc:subject>Desktop Support Benchmarking</dc:subject>
  <dc:creator>MetricNet, LLC</dc:creator>
  <cp:keywords/>
  <dc:description/>
  <cp:lastModifiedBy>Angela Irizarry</cp:lastModifiedBy>
  <dcterms:created xsi:type="dcterms:W3CDTF">2017-05-18T18:00:55Z</dcterms:created>
  <dcterms:modified xsi:type="dcterms:W3CDTF">2023-06-20T20:14:24Z</dcterms:modified>
  <cp:category>Desktop Support</cp:category>
  <cp:version/>
  <cp:contentType/>
  <cp:contentStatus/>
</cp:coreProperties>
</file>